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520" windowHeight="9975"/>
  </bookViews>
  <sheets>
    <sheet name="Pictorial" sheetId="1" r:id="rId1"/>
    <sheet name="Inflows_outflow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5" i="2" l="1"/>
  <c r="F15" i="2" l="1"/>
  <c r="D44" i="2"/>
  <c r="E44" i="2"/>
  <c r="F44" i="2"/>
  <c r="G44" i="2"/>
  <c r="H44" i="2"/>
  <c r="I44" i="2"/>
  <c r="J44" i="2"/>
  <c r="K44" i="2"/>
  <c r="E43" i="2"/>
  <c r="F43" i="2"/>
  <c r="G43" i="2"/>
  <c r="H43" i="2"/>
  <c r="I43" i="2"/>
  <c r="J43" i="2"/>
  <c r="K43" i="2"/>
  <c r="D36" i="2"/>
  <c r="D43" i="2" s="1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D39" i="2"/>
  <c r="E39" i="2"/>
  <c r="F39" i="2"/>
  <c r="G39" i="2"/>
  <c r="H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F41" i="2"/>
  <c r="G41" i="2"/>
  <c r="H41" i="2"/>
  <c r="I41" i="2"/>
  <c r="J41" i="2"/>
  <c r="K41" i="2"/>
  <c r="D42" i="2"/>
  <c r="E42" i="2"/>
  <c r="F42" i="2"/>
  <c r="G42" i="2"/>
  <c r="H42" i="2"/>
  <c r="I42" i="2"/>
  <c r="J42" i="2"/>
  <c r="K42" i="2"/>
  <c r="E35" i="2"/>
  <c r="F35" i="2"/>
  <c r="G35" i="2"/>
  <c r="H35" i="2"/>
  <c r="I35" i="2"/>
  <c r="J35" i="2"/>
  <c r="K35" i="2"/>
  <c r="D35" i="2"/>
  <c r="E31" i="2" l="1"/>
  <c r="F31" i="2"/>
  <c r="G31" i="2"/>
  <c r="H31" i="2"/>
  <c r="I31" i="2"/>
  <c r="J31" i="2"/>
  <c r="K31" i="2"/>
  <c r="D31" i="2"/>
  <c r="E15" i="2"/>
  <c r="G15" i="2"/>
  <c r="H15" i="2"/>
  <c r="I15" i="2"/>
  <c r="J15" i="2"/>
  <c r="K15" i="2"/>
  <c r="D15" i="2"/>
</calcChain>
</file>

<file path=xl/sharedStrings.xml><?xml version="1.0" encoding="utf-8"?>
<sst xmlns="http://schemas.openxmlformats.org/spreadsheetml/2006/main" count="86" uniqueCount="32">
  <si>
    <t>Elevation AMSL</t>
  </si>
  <si>
    <t>Tikitapu</t>
  </si>
  <si>
    <t>Rotokakahi</t>
  </si>
  <si>
    <t>Ōkāreka</t>
  </si>
  <si>
    <t>Okataina</t>
  </si>
  <si>
    <t>Tarawera</t>
  </si>
  <si>
    <t>Rotomahana</t>
  </si>
  <si>
    <t>Ōkaro</t>
  </si>
  <si>
    <t>Rerewhakaaitu</t>
  </si>
  <si>
    <t>Ōkataina</t>
  </si>
  <si>
    <t>Rotomahama</t>
  </si>
  <si>
    <t>Zone</t>
  </si>
  <si>
    <t>Outflow</t>
  </si>
  <si>
    <t>Inflow</t>
  </si>
  <si>
    <t>Recharge</t>
  </si>
  <si>
    <t>Lakes</t>
  </si>
  <si>
    <t>Total inflow</t>
  </si>
  <si>
    <t>Streams</t>
  </si>
  <si>
    <t>Outer flux</t>
  </si>
  <si>
    <t>Lake</t>
  </si>
  <si>
    <t>Drainage from the lake into its zone</t>
  </si>
  <si>
    <t xml:space="preserve">from lake zone into other lakes (direct discharge into lakes (includes Tarawera outflow) </t>
  </si>
  <si>
    <t>Groundwater flow</t>
  </si>
  <si>
    <t>Surfacewater flow</t>
  </si>
  <si>
    <t>Infrequent surface flow</t>
  </si>
  <si>
    <t>Geothermal</t>
  </si>
  <si>
    <t>Bush</t>
  </si>
  <si>
    <t>Intensive Farming</t>
  </si>
  <si>
    <t>Urban</t>
  </si>
  <si>
    <t>Low Intensity Farming</t>
  </si>
  <si>
    <t>Moderate intensity farming</t>
  </si>
  <si>
    <t>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</si>
</sst>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2" borderId="0" xfId="0" applyFill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/>
    <xf numFmtId="0" fontId="0" fillId="0" borderId="5" xfId="0" applyBorder="1" applyAlignment="1"/>
    <xf numFmtId="0" fontId="3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161191</xdr:colOff>
      <xdr:row>15</xdr:row>
      <xdr:rowOff>43962</xdr:rowOff>
    </xdr:from>
    <xdr:to>
      <xdr:col>28</xdr:col>
      <xdr:colOff>205152</xdr:colOff>
      <xdr:row>19</xdr:row>
      <xdr:rowOff>159786</xdr:rowOff>
    </xdr:to>
    <xdr:sp macro="" textlink="">
      <xdr:nvSpPr>
        <xdr:cNvPr id="16" name="U-Turn Arrow 15"/>
        <xdr:cNvSpPr/>
      </xdr:nvSpPr>
      <xdr:spPr>
        <a:xfrm>
          <a:off x="7781191" y="2901462"/>
          <a:ext cx="4234961" cy="877824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14654</xdr:colOff>
      <xdr:row>10</xdr:row>
      <xdr:rowOff>146538</xdr:rowOff>
    </xdr:from>
    <xdr:to>
      <xdr:col>30</xdr:col>
      <xdr:colOff>21981</xdr:colOff>
      <xdr:row>15</xdr:row>
      <xdr:rowOff>71862</xdr:rowOff>
    </xdr:to>
    <xdr:sp macro="" textlink="">
      <xdr:nvSpPr>
        <xdr:cNvPr id="17" name="U-Turn Arrow 16"/>
        <xdr:cNvSpPr/>
      </xdr:nvSpPr>
      <xdr:spPr>
        <a:xfrm>
          <a:off x="5348654" y="2051538"/>
          <a:ext cx="7246327" cy="877824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65941</xdr:colOff>
      <xdr:row>16</xdr:row>
      <xdr:rowOff>4101</xdr:rowOff>
    </xdr:from>
    <xdr:to>
      <xdr:col>8</xdr:col>
      <xdr:colOff>307730</xdr:colOff>
      <xdr:row>18</xdr:row>
      <xdr:rowOff>117230</xdr:rowOff>
    </xdr:to>
    <xdr:sp macro="" textlink="">
      <xdr:nvSpPr>
        <xdr:cNvPr id="18" name="Bent Arrow 17"/>
        <xdr:cNvSpPr/>
      </xdr:nvSpPr>
      <xdr:spPr>
        <a:xfrm flipV="1">
          <a:off x="2732941" y="3052101"/>
          <a:ext cx="1765789" cy="4941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241787</xdr:colOff>
      <xdr:row>19</xdr:row>
      <xdr:rowOff>36634</xdr:rowOff>
    </xdr:from>
    <xdr:to>
      <xdr:col>26</xdr:col>
      <xdr:colOff>344364</xdr:colOff>
      <xdr:row>36</xdr:row>
      <xdr:rowOff>163711</xdr:rowOff>
    </xdr:to>
    <xdr:sp macro="" textlink="">
      <xdr:nvSpPr>
        <xdr:cNvPr id="19" name="Bent Arrow 18"/>
        <xdr:cNvSpPr/>
      </xdr:nvSpPr>
      <xdr:spPr>
        <a:xfrm flipV="1">
          <a:off x="5272178" y="3712689"/>
          <a:ext cx="6293827" cy="3416178"/>
        </a:xfrm>
        <a:prstGeom prst="bentArrow">
          <a:avLst>
            <a:gd name="adj1" fmla="val 4668"/>
            <a:gd name="adj2" fmla="val 6198"/>
            <a:gd name="adj3" fmla="val 6950"/>
            <a:gd name="adj4" fmla="val 433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7327</xdr:colOff>
      <xdr:row>28</xdr:row>
      <xdr:rowOff>175846</xdr:rowOff>
    </xdr:from>
    <xdr:to>
      <xdr:col>26</xdr:col>
      <xdr:colOff>373673</xdr:colOff>
      <xdr:row>30</xdr:row>
      <xdr:rowOff>161192</xdr:rowOff>
    </xdr:to>
    <xdr:sp macro="" textlink="">
      <xdr:nvSpPr>
        <xdr:cNvPr id="20" name="Right Arrow 19"/>
        <xdr:cNvSpPr/>
      </xdr:nvSpPr>
      <xdr:spPr>
        <a:xfrm>
          <a:off x="10675327" y="5509846"/>
          <a:ext cx="747346" cy="366346"/>
        </a:xfrm>
        <a:prstGeom prst="rightArrow">
          <a:avLst>
            <a:gd name="adj1" fmla="val 38000"/>
            <a:gd name="adj2" fmla="val 597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33</xdr:col>
      <xdr:colOff>131883</xdr:colOff>
      <xdr:row>15</xdr:row>
      <xdr:rowOff>65942</xdr:rowOff>
    </xdr:from>
    <xdr:to>
      <xdr:col>36</xdr:col>
      <xdr:colOff>380998</xdr:colOff>
      <xdr:row>19</xdr:row>
      <xdr:rowOff>115824</xdr:rowOff>
    </xdr:to>
    <xdr:sp macro="" textlink="">
      <xdr:nvSpPr>
        <xdr:cNvPr id="21" name="U-Turn Arrow 20"/>
        <xdr:cNvSpPr/>
      </xdr:nvSpPr>
      <xdr:spPr>
        <a:xfrm flipH="1">
          <a:off x="13847883" y="2923442"/>
          <a:ext cx="1392115" cy="811882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380998</xdr:colOff>
      <xdr:row>10</xdr:row>
      <xdr:rowOff>175846</xdr:rowOff>
    </xdr:from>
    <xdr:to>
      <xdr:col>43</xdr:col>
      <xdr:colOff>161191</xdr:colOff>
      <xdr:row>13</xdr:row>
      <xdr:rowOff>130478</xdr:rowOff>
    </xdr:to>
    <xdr:sp macro="" textlink="">
      <xdr:nvSpPr>
        <xdr:cNvPr id="22" name="U-Turn Arrow 21"/>
        <xdr:cNvSpPr/>
      </xdr:nvSpPr>
      <xdr:spPr>
        <a:xfrm flipH="1">
          <a:off x="15620998" y="2080846"/>
          <a:ext cx="2066193" cy="526132"/>
        </a:xfrm>
        <a:prstGeom prst="uturnArrow">
          <a:avLst>
            <a:gd name="adj1" fmla="val 25844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307730</xdr:colOff>
      <xdr:row>16</xdr:row>
      <xdr:rowOff>51286</xdr:rowOff>
    </xdr:from>
    <xdr:to>
      <xdr:col>42</xdr:col>
      <xdr:colOff>380999</xdr:colOff>
      <xdr:row>26</xdr:row>
      <xdr:rowOff>117230</xdr:rowOff>
    </xdr:to>
    <xdr:sp macro="" textlink="">
      <xdr:nvSpPr>
        <xdr:cNvPr id="23" name="Bent Arrow 22"/>
        <xdr:cNvSpPr/>
      </xdr:nvSpPr>
      <xdr:spPr>
        <a:xfrm flipH="1" flipV="1">
          <a:off x="16690730" y="3099286"/>
          <a:ext cx="835269" cy="1970944"/>
        </a:xfrm>
        <a:prstGeom prst="bentArrow">
          <a:avLst>
            <a:gd name="adj1" fmla="val 18860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36635</xdr:colOff>
      <xdr:row>14</xdr:row>
      <xdr:rowOff>29306</xdr:rowOff>
    </xdr:from>
    <xdr:to>
      <xdr:col>47</xdr:col>
      <xdr:colOff>193477</xdr:colOff>
      <xdr:row>30</xdr:row>
      <xdr:rowOff>102575</xdr:rowOff>
    </xdr:to>
    <xdr:sp macro="" textlink="">
      <xdr:nvSpPr>
        <xdr:cNvPr id="24" name="Bent Arrow 23"/>
        <xdr:cNvSpPr/>
      </xdr:nvSpPr>
      <xdr:spPr>
        <a:xfrm flipH="1" flipV="1">
          <a:off x="16675619" y="2737978"/>
          <a:ext cx="2865514" cy="3168894"/>
        </a:xfrm>
        <a:prstGeom prst="bentArrow">
          <a:avLst>
            <a:gd name="adj1" fmla="val 5714"/>
            <a:gd name="adj2" fmla="val 5517"/>
            <a:gd name="adj3" fmla="val 6925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145851</xdr:colOff>
      <xdr:row>14</xdr:row>
      <xdr:rowOff>36863</xdr:rowOff>
    </xdr:from>
    <xdr:to>
      <xdr:col>50</xdr:col>
      <xdr:colOff>349630</xdr:colOff>
      <xdr:row>24</xdr:row>
      <xdr:rowOff>102807</xdr:rowOff>
    </xdr:to>
    <xdr:sp macro="" textlink="">
      <xdr:nvSpPr>
        <xdr:cNvPr id="25" name="Bent Arrow 24"/>
        <xdr:cNvSpPr/>
      </xdr:nvSpPr>
      <xdr:spPr>
        <a:xfrm flipV="1">
          <a:off x="19880460" y="2745535"/>
          <a:ext cx="977686" cy="2000710"/>
        </a:xfrm>
        <a:prstGeom prst="bentArrow">
          <a:avLst>
            <a:gd name="adj1" fmla="val 18860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373673</xdr:colOff>
      <xdr:row>29</xdr:row>
      <xdr:rowOff>168519</xdr:rowOff>
    </xdr:from>
    <xdr:to>
      <xdr:col>35</xdr:col>
      <xdr:colOff>366346</xdr:colOff>
      <xdr:row>31</xdr:row>
      <xdr:rowOff>153865</xdr:rowOff>
    </xdr:to>
    <xdr:sp macro="" textlink="">
      <xdr:nvSpPr>
        <xdr:cNvPr id="27" name="Right Arrow 26"/>
        <xdr:cNvSpPr/>
      </xdr:nvSpPr>
      <xdr:spPr>
        <a:xfrm flipH="1">
          <a:off x="14470673" y="5693019"/>
          <a:ext cx="373673" cy="366346"/>
        </a:xfrm>
        <a:prstGeom prst="rightArrow">
          <a:avLst>
            <a:gd name="adj1" fmla="val 38000"/>
            <a:gd name="adj2" fmla="val 597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16</xdr:col>
      <xdr:colOff>0</xdr:colOff>
      <xdr:row>23</xdr:row>
      <xdr:rowOff>193475</xdr:rowOff>
    </xdr:from>
    <xdr:to>
      <xdr:col>26</xdr:col>
      <xdr:colOff>357187</xdr:colOff>
      <xdr:row>34</xdr:row>
      <xdr:rowOff>29764</xdr:rowOff>
    </xdr:to>
    <xdr:sp macro="" textlink="">
      <xdr:nvSpPr>
        <xdr:cNvPr id="29" name="Bent Arrow 28"/>
        <xdr:cNvSpPr/>
      </xdr:nvSpPr>
      <xdr:spPr>
        <a:xfrm flipV="1">
          <a:off x="7352109" y="4643436"/>
          <a:ext cx="4226719" cy="1964531"/>
        </a:xfrm>
        <a:prstGeom prst="bentArrow">
          <a:avLst>
            <a:gd name="adj1" fmla="val 9213"/>
            <a:gd name="adj2" fmla="val 10365"/>
            <a:gd name="adj3" fmla="val 11495"/>
            <a:gd name="adj4" fmla="val 433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223243</xdr:colOff>
      <xdr:row>10</xdr:row>
      <xdr:rowOff>7327</xdr:rowOff>
    </xdr:from>
    <xdr:to>
      <xdr:col>32</xdr:col>
      <xdr:colOff>190501</xdr:colOff>
      <xdr:row>24</xdr:row>
      <xdr:rowOff>163709</xdr:rowOff>
    </xdr:to>
    <xdr:sp macro="" textlink="">
      <xdr:nvSpPr>
        <xdr:cNvPr id="30" name="Down Arrow 29"/>
        <xdr:cNvSpPr/>
      </xdr:nvSpPr>
      <xdr:spPr>
        <a:xfrm>
          <a:off x="12034243" y="1912327"/>
          <a:ext cx="348258" cy="282338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32</xdr:col>
      <xdr:colOff>297656</xdr:colOff>
      <xdr:row>10</xdr:row>
      <xdr:rowOff>0</xdr:rowOff>
    </xdr:from>
    <xdr:to>
      <xdr:col>33</xdr:col>
      <xdr:colOff>87923</xdr:colOff>
      <xdr:row>24</xdr:row>
      <xdr:rowOff>175846</xdr:rowOff>
    </xdr:to>
    <xdr:sp macro="" textlink="">
      <xdr:nvSpPr>
        <xdr:cNvPr id="32" name="Down Arrow 31"/>
        <xdr:cNvSpPr/>
      </xdr:nvSpPr>
      <xdr:spPr>
        <a:xfrm>
          <a:off x="12489656" y="1905000"/>
          <a:ext cx="171267" cy="2842846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8</xdr:col>
      <xdr:colOff>90898</xdr:colOff>
      <xdr:row>22</xdr:row>
      <xdr:rowOff>7327</xdr:rowOff>
    </xdr:from>
    <xdr:to>
      <xdr:col>9</xdr:col>
      <xdr:colOff>131884</xdr:colOff>
      <xdr:row>23</xdr:row>
      <xdr:rowOff>29306</xdr:rowOff>
    </xdr:to>
    <xdr:sp macro="" textlink="">
      <xdr:nvSpPr>
        <xdr:cNvPr id="2" name="Right Arrow 1"/>
        <xdr:cNvSpPr/>
      </xdr:nvSpPr>
      <xdr:spPr>
        <a:xfrm>
          <a:off x="3138898" y="4579327"/>
          <a:ext cx="421986" cy="21247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369092</xdr:colOff>
      <xdr:row>20</xdr:row>
      <xdr:rowOff>171036</xdr:rowOff>
    </xdr:from>
    <xdr:to>
      <xdr:col>9</xdr:col>
      <xdr:colOff>47624</xdr:colOff>
      <xdr:row>22</xdr:row>
      <xdr:rowOff>30590</xdr:rowOff>
    </xdr:to>
    <xdr:sp macro="" textlink="">
      <xdr:nvSpPr>
        <xdr:cNvPr id="4" name="Right Arrow 3"/>
        <xdr:cNvSpPr/>
      </xdr:nvSpPr>
      <xdr:spPr>
        <a:xfrm>
          <a:off x="3036092" y="4362036"/>
          <a:ext cx="440532" cy="240554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N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273614</xdr:colOff>
      <xdr:row>19</xdr:row>
      <xdr:rowOff>171267</xdr:rowOff>
    </xdr:from>
    <xdr:to>
      <xdr:col>8</xdr:col>
      <xdr:colOff>307731</xdr:colOff>
      <xdr:row>21</xdr:row>
      <xdr:rowOff>7327</xdr:rowOff>
    </xdr:to>
    <xdr:sp macro="" textlink="">
      <xdr:nvSpPr>
        <xdr:cNvPr id="5" name="Right Arrow 4"/>
        <xdr:cNvSpPr/>
      </xdr:nvSpPr>
      <xdr:spPr>
        <a:xfrm>
          <a:off x="2940614" y="4171767"/>
          <a:ext cx="415117" cy="217060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29</xdr:col>
      <xdr:colOff>119063</xdr:colOff>
      <xdr:row>27</xdr:row>
      <xdr:rowOff>178594</xdr:rowOff>
    </xdr:from>
    <xdr:to>
      <xdr:col>32</xdr:col>
      <xdr:colOff>238125</xdr:colOff>
      <xdr:row>30</xdr:row>
      <xdr:rowOff>14883</xdr:rowOff>
    </xdr:to>
    <xdr:sp macro="" textlink="">
      <xdr:nvSpPr>
        <xdr:cNvPr id="6" name="TextBox 5"/>
        <xdr:cNvSpPr txBox="1"/>
      </xdr:nvSpPr>
      <xdr:spPr>
        <a:xfrm>
          <a:off x="11168063" y="5703094"/>
          <a:ext cx="1262062" cy="407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2.6</a:t>
          </a:r>
          <a:r>
            <a:rPr lang="en-NZ" sz="1100" b="1">
              <a:solidFill>
                <a:srgbClr val="FF0000"/>
              </a:solidFill>
            </a:rPr>
            <a:t> 3.0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214313</xdr:colOff>
      <xdr:row>25</xdr:row>
      <xdr:rowOff>148828</xdr:rowOff>
    </xdr:from>
    <xdr:to>
      <xdr:col>39</xdr:col>
      <xdr:colOff>214313</xdr:colOff>
      <xdr:row>28</xdr:row>
      <xdr:rowOff>74414</xdr:rowOff>
    </xdr:to>
    <xdr:sp macro="" textlink="">
      <xdr:nvSpPr>
        <xdr:cNvPr id="7" name="TextBox 6"/>
        <xdr:cNvSpPr txBox="1"/>
      </xdr:nvSpPr>
      <xdr:spPr>
        <a:xfrm>
          <a:off x="13930313" y="5292328"/>
          <a:ext cx="1143000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3.9</a:t>
          </a:r>
          <a:r>
            <a:rPr lang="en-NZ" sz="1100" b="1">
              <a:solidFill>
                <a:srgbClr val="FF0000"/>
              </a:solidFill>
            </a:rPr>
            <a:t>4.0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309563</xdr:colOff>
      <xdr:row>15</xdr:row>
      <xdr:rowOff>116086</xdr:rowOff>
    </xdr:from>
    <xdr:to>
      <xdr:col>43</xdr:col>
      <xdr:colOff>250031</xdr:colOff>
      <xdr:row>18</xdr:row>
      <xdr:rowOff>41672</xdr:rowOff>
    </xdr:to>
    <xdr:sp macro="" textlink="">
      <xdr:nvSpPr>
        <xdr:cNvPr id="26" name="TextBox 25"/>
        <xdr:cNvSpPr txBox="1"/>
      </xdr:nvSpPr>
      <xdr:spPr>
        <a:xfrm>
          <a:off x="15549563" y="3354586"/>
          <a:ext cx="1083468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5.0</a:t>
          </a:r>
          <a:r>
            <a:rPr lang="en-NZ" sz="1100" b="1">
              <a:solidFill>
                <a:srgbClr val="FF0000"/>
              </a:solidFill>
            </a:rPr>
            <a:t> 4.6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154781</xdr:colOff>
      <xdr:row>12</xdr:row>
      <xdr:rowOff>86321</xdr:rowOff>
    </xdr:from>
    <xdr:to>
      <xdr:col>49</xdr:col>
      <xdr:colOff>178594</xdr:colOff>
      <xdr:row>15</xdr:row>
      <xdr:rowOff>14884</xdr:rowOff>
    </xdr:to>
    <xdr:sp macro="" textlink="">
      <xdr:nvSpPr>
        <xdr:cNvPr id="31" name="TextBox 30"/>
        <xdr:cNvSpPr txBox="1"/>
      </xdr:nvSpPr>
      <xdr:spPr>
        <a:xfrm>
          <a:off x="17680781" y="2753321"/>
          <a:ext cx="1166813" cy="50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3.6</a:t>
          </a:r>
          <a:r>
            <a:rPr lang="en-NZ" sz="1100" b="1" baseline="0">
              <a:solidFill>
                <a:srgbClr val="FF0000"/>
              </a:solidFill>
            </a:rPr>
            <a:t> 3.4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130969</xdr:colOff>
      <xdr:row>27</xdr:row>
      <xdr:rowOff>0</xdr:rowOff>
    </xdr:from>
    <xdr:to>
      <xdr:col>24</xdr:col>
      <xdr:colOff>261938</xdr:colOff>
      <xdr:row>29</xdr:row>
      <xdr:rowOff>119063</xdr:rowOff>
    </xdr:to>
    <xdr:sp macro="" textlink="">
      <xdr:nvSpPr>
        <xdr:cNvPr id="33" name="TextBox 32"/>
        <xdr:cNvSpPr txBox="1"/>
      </xdr:nvSpPr>
      <xdr:spPr>
        <a:xfrm>
          <a:off x="8131969" y="5524500"/>
          <a:ext cx="1273969" cy="50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2.6</a:t>
          </a:r>
          <a:r>
            <a:rPr lang="en-NZ" sz="1100" b="1" baseline="0">
              <a:solidFill>
                <a:srgbClr val="FF0000"/>
              </a:solidFill>
            </a:rPr>
            <a:t> 2.8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130969</xdr:colOff>
      <xdr:row>21</xdr:row>
      <xdr:rowOff>74413</xdr:rowOff>
    </xdr:from>
    <xdr:to>
      <xdr:col>18</xdr:col>
      <xdr:colOff>226219</xdr:colOff>
      <xdr:row>23</xdr:row>
      <xdr:rowOff>190499</xdr:rowOff>
    </xdr:to>
    <xdr:sp macro="" textlink="">
      <xdr:nvSpPr>
        <xdr:cNvPr id="34" name="TextBox 33"/>
        <xdr:cNvSpPr txBox="1"/>
      </xdr:nvSpPr>
      <xdr:spPr>
        <a:xfrm>
          <a:off x="5845969" y="4455913"/>
          <a:ext cx="1238250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3.0</a:t>
          </a:r>
          <a:r>
            <a:rPr lang="en-NZ" sz="1100" b="1">
              <a:solidFill>
                <a:srgbClr val="FF0000"/>
              </a:solidFill>
            </a:rPr>
            <a:t> 3.2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59531</xdr:colOff>
      <xdr:row>17</xdr:row>
      <xdr:rowOff>89296</xdr:rowOff>
    </xdr:from>
    <xdr:to>
      <xdr:col>12</xdr:col>
      <xdr:colOff>297656</xdr:colOff>
      <xdr:row>20</xdr:row>
      <xdr:rowOff>14883</xdr:rowOff>
    </xdr:to>
    <xdr:sp macro="" textlink="">
      <xdr:nvSpPr>
        <xdr:cNvPr id="36" name="TextBox 35"/>
        <xdr:cNvSpPr txBox="1"/>
      </xdr:nvSpPr>
      <xdr:spPr>
        <a:xfrm>
          <a:off x="3488531" y="3708796"/>
          <a:ext cx="1381125" cy="497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3.1</a:t>
          </a:r>
          <a:r>
            <a:rPr lang="en-NZ" sz="1100" b="1">
              <a:solidFill>
                <a:srgbClr val="FF0000"/>
              </a:solidFill>
            </a:rPr>
            <a:t> 3.7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130968</xdr:colOff>
      <xdr:row>14</xdr:row>
      <xdr:rowOff>89297</xdr:rowOff>
    </xdr:from>
    <xdr:to>
      <xdr:col>6</xdr:col>
      <xdr:colOff>261937</xdr:colOff>
      <xdr:row>17</xdr:row>
      <xdr:rowOff>14883</xdr:rowOff>
    </xdr:to>
    <xdr:sp macro="" textlink="">
      <xdr:nvSpPr>
        <xdr:cNvPr id="38" name="TextBox 37"/>
        <xdr:cNvSpPr txBox="1"/>
      </xdr:nvSpPr>
      <xdr:spPr>
        <a:xfrm>
          <a:off x="1273968" y="3137297"/>
          <a:ext cx="1273969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2.7</a:t>
          </a:r>
          <a:r>
            <a:rPr lang="en-NZ" sz="1100" b="1" baseline="0">
              <a:solidFill>
                <a:srgbClr val="FF0000"/>
              </a:solidFill>
            </a:rPr>
            <a:t> 2.9</a:t>
          </a:r>
          <a:endParaRPr lang="en-NZ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E35"/>
  <sheetViews>
    <sheetView tabSelected="1" topLeftCell="A4" zoomScale="80" zoomScaleNormal="80" workbookViewId="0">
      <selection activeCell="AI41" sqref="AI41"/>
    </sheetView>
  </sheetViews>
  <sheetFormatPr defaultColWidth="5.7109375" defaultRowHeight="15" customHeight="1" x14ac:dyDescent="0.25"/>
  <sheetData>
    <row r="6" spans="1:57" ht="15" customHeight="1" x14ac:dyDescent="0.25">
      <c r="AE6" s="4"/>
      <c r="AF6" s="4"/>
      <c r="AG6" s="4"/>
    </row>
    <row r="7" spans="1:57" s="8" customFormat="1" ht="45" customHeight="1" x14ac:dyDescent="0.25">
      <c r="C7" s="31" t="s">
        <v>26</v>
      </c>
      <c r="D7" s="31"/>
      <c r="E7" s="31"/>
      <c r="F7" s="34" t="s">
        <v>31</v>
      </c>
      <c r="G7" s="34"/>
      <c r="H7" s="34"/>
      <c r="I7" s="34"/>
      <c r="J7" s="34"/>
      <c r="K7" s="33" t="s">
        <v>30</v>
      </c>
      <c r="L7" s="33"/>
      <c r="M7" s="31" t="s">
        <v>26</v>
      </c>
      <c r="N7" s="31"/>
      <c r="O7" s="31"/>
      <c r="P7" s="32" t="s">
        <v>29</v>
      </c>
      <c r="Q7" s="32"/>
      <c r="R7" s="27" t="s">
        <v>28</v>
      </c>
      <c r="S7" s="28"/>
      <c r="T7" s="28"/>
      <c r="U7" s="28"/>
      <c r="V7" s="31" t="s">
        <v>26</v>
      </c>
      <c r="W7" s="31"/>
      <c r="X7" s="31"/>
      <c r="Y7" s="31"/>
      <c r="Z7" s="28"/>
      <c r="AA7" s="28"/>
      <c r="AB7" s="28"/>
      <c r="AC7" s="28"/>
      <c r="AD7" s="28"/>
      <c r="AE7" s="27" t="s">
        <v>28</v>
      </c>
      <c r="AF7" s="31" t="s">
        <v>26</v>
      </c>
      <c r="AG7" s="31"/>
      <c r="AH7" s="31"/>
      <c r="AI7" s="31"/>
      <c r="AJ7" s="31"/>
      <c r="AK7" s="31"/>
      <c r="AL7" s="31"/>
      <c r="AM7" s="35" t="s">
        <v>27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9" spans="1:57" ht="15" customHeight="1" x14ac:dyDescent="0.25">
      <c r="AF9" s="30" t="s">
        <v>25</v>
      </c>
      <c r="AG9" s="30"/>
      <c r="AH9" s="30"/>
    </row>
    <row r="10" spans="1:57" ht="15" customHeight="1" x14ac:dyDescent="0.25">
      <c r="O10" s="2"/>
    </row>
    <row r="11" spans="1:57" ht="15" customHeight="1" thickBot="1" x14ac:dyDescent="0.3">
      <c r="A11" s="29" t="s">
        <v>0</v>
      </c>
      <c r="B11" s="1">
        <v>440</v>
      </c>
      <c r="AF11" s="4"/>
      <c r="AG11" s="4"/>
      <c r="AZ11" s="4"/>
      <c r="BA11" s="4"/>
      <c r="BB11" s="4"/>
      <c r="BC11" s="4"/>
      <c r="BD11" s="4"/>
      <c r="BE11" s="4"/>
    </row>
    <row r="12" spans="1:57" ht="15" customHeight="1" x14ac:dyDescent="0.25">
      <c r="A12" s="29"/>
      <c r="B12" s="1">
        <v>430</v>
      </c>
      <c r="AF12" s="4"/>
      <c r="AG12" s="4"/>
      <c r="AU12" s="17"/>
      <c r="AV12" s="10" t="s">
        <v>8</v>
      </c>
      <c r="AW12" s="18"/>
      <c r="AX12" s="19"/>
      <c r="AZ12" s="4"/>
      <c r="BA12" s="4"/>
      <c r="BB12" s="4"/>
      <c r="BC12" s="4"/>
      <c r="BD12" s="4"/>
      <c r="BE12" s="4"/>
    </row>
    <row r="13" spans="1:57" ht="15" customHeight="1" thickBot="1" x14ac:dyDescent="0.3">
      <c r="A13" s="29"/>
      <c r="B13" s="1">
        <v>420</v>
      </c>
      <c r="T13" s="4"/>
      <c r="AF13" s="4"/>
      <c r="AG13" s="4"/>
      <c r="AU13" s="22"/>
      <c r="AV13" s="23"/>
      <c r="AW13" s="23"/>
      <c r="AX13" s="24"/>
      <c r="AZ13" s="4"/>
      <c r="BA13" s="4"/>
      <c r="BB13" s="4"/>
      <c r="BC13" s="4"/>
      <c r="BD13" s="4"/>
      <c r="BE13" s="4"/>
    </row>
    <row r="14" spans="1:57" ht="15" customHeight="1" thickBot="1" x14ac:dyDescent="0.3">
      <c r="A14" s="29"/>
      <c r="B14" s="1">
        <v>410</v>
      </c>
      <c r="D14" s="9"/>
      <c r="E14" s="10" t="s">
        <v>1</v>
      </c>
      <c r="F14" s="10"/>
      <c r="G14" s="11"/>
      <c r="AB14" s="4"/>
      <c r="AC14" s="4"/>
      <c r="AD14" s="4"/>
      <c r="AE14" s="4"/>
      <c r="AF14" s="4"/>
      <c r="AG14" s="4"/>
      <c r="AU14" s="4"/>
      <c r="AV14" s="4"/>
      <c r="AW14" s="4"/>
      <c r="AX14" s="4"/>
      <c r="AZ14" s="4"/>
      <c r="BA14" s="4"/>
      <c r="BB14" s="4"/>
      <c r="BC14" s="4"/>
      <c r="BD14" s="4"/>
      <c r="BE14" s="4"/>
    </row>
    <row r="15" spans="1:57" ht="15" customHeight="1" x14ac:dyDescent="0.25">
      <c r="A15" s="29"/>
      <c r="B15" s="1">
        <v>400</v>
      </c>
      <c r="D15" s="12"/>
      <c r="E15" s="7"/>
      <c r="F15" s="7"/>
      <c r="G15" s="13"/>
      <c r="AB15" s="4"/>
      <c r="AC15" s="4"/>
      <c r="AD15" s="4"/>
      <c r="AE15" s="4"/>
      <c r="AF15" s="4"/>
      <c r="AG15" s="4"/>
      <c r="AQ15" s="9" t="s">
        <v>7</v>
      </c>
      <c r="AR15" s="19"/>
      <c r="AZ15" s="4"/>
      <c r="BA15" s="4"/>
      <c r="BB15" s="4"/>
      <c r="BC15" s="4"/>
      <c r="BD15" s="4"/>
      <c r="BE15" s="4"/>
    </row>
    <row r="16" spans="1:57" ht="15" customHeight="1" thickBot="1" x14ac:dyDescent="0.3">
      <c r="A16" s="29"/>
      <c r="B16" s="1">
        <v>390</v>
      </c>
      <c r="D16" s="14"/>
      <c r="E16" s="15"/>
      <c r="F16" s="15"/>
      <c r="G16" s="16"/>
      <c r="AB16" s="4"/>
      <c r="AC16" s="4"/>
      <c r="AD16" s="4"/>
      <c r="AE16" s="4"/>
      <c r="AF16" s="4"/>
      <c r="AG16" s="4"/>
      <c r="AQ16" s="22"/>
      <c r="AR16" s="24"/>
    </row>
    <row r="17" spans="1:45" ht="15" customHeight="1" x14ac:dyDescent="0.25">
      <c r="A17" s="29"/>
      <c r="B17" s="1">
        <v>380</v>
      </c>
      <c r="J17" s="17"/>
      <c r="K17" s="10" t="s">
        <v>2</v>
      </c>
      <c r="L17" s="18"/>
      <c r="M17" s="19"/>
      <c r="AB17" s="4"/>
      <c r="AC17" s="4"/>
      <c r="AD17" s="4"/>
      <c r="AE17" s="4"/>
      <c r="AF17" s="4"/>
      <c r="AG17" s="4"/>
    </row>
    <row r="18" spans="1:45" ht="15" customHeight="1" x14ac:dyDescent="0.25">
      <c r="A18" s="29"/>
      <c r="B18" s="1">
        <v>370</v>
      </c>
      <c r="J18" s="20"/>
      <c r="K18" s="4"/>
      <c r="L18" s="4"/>
      <c r="M18" s="21"/>
      <c r="AF18" s="4"/>
      <c r="AG18" s="4"/>
    </row>
    <row r="19" spans="1:45" ht="15" customHeight="1" thickBot="1" x14ac:dyDescent="0.3">
      <c r="A19" s="29"/>
      <c r="B19" s="1">
        <v>360</v>
      </c>
      <c r="J19" s="22"/>
      <c r="K19" s="23"/>
      <c r="L19" s="23"/>
      <c r="M19" s="24"/>
      <c r="AF19" s="4"/>
      <c r="AG19" s="4"/>
    </row>
    <row r="20" spans="1:45" ht="15" customHeight="1" thickBot="1" x14ac:dyDescent="0.3">
      <c r="A20" s="29"/>
      <c r="B20" s="1">
        <v>350</v>
      </c>
      <c r="AF20" s="4"/>
      <c r="AG20" s="4"/>
    </row>
    <row r="21" spans="1:45" ht="15" customHeight="1" thickBot="1" x14ac:dyDescent="0.3">
      <c r="A21" s="29"/>
      <c r="B21" s="1">
        <v>340</v>
      </c>
      <c r="D21" t="s">
        <v>24</v>
      </c>
      <c r="P21" s="17"/>
      <c r="Q21" s="10" t="s">
        <v>3</v>
      </c>
      <c r="R21" s="18"/>
      <c r="S21" s="19"/>
      <c r="T21" s="4"/>
      <c r="U21" s="4"/>
      <c r="V21" s="4"/>
      <c r="W21" s="4"/>
      <c r="X21" s="4"/>
      <c r="Y21" s="4"/>
      <c r="Z21" s="4"/>
      <c r="AA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5" customHeight="1" x14ac:dyDescent="0.25">
      <c r="A22" s="29"/>
      <c r="B22" s="1">
        <v>330</v>
      </c>
      <c r="D22" t="s">
        <v>23</v>
      </c>
      <c r="P22" s="20"/>
      <c r="Q22" s="4"/>
      <c r="R22" s="4"/>
      <c r="S22" s="21"/>
      <c r="T22" s="4"/>
      <c r="U22" s="4"/>
      <c r="V22" s="4"/>
      <c r="W22" s="4"/>
      <c r="X22" s="4"/>
      <c r="Y22" s="4"/>
      <c r="Z22" s="4"/>
      <c r="AA22" s="4"/>
      <c r="AF22" s="4"/>
      <c r="AG22" s="4"/>
      <c r="AH22" s="4"/>
      <c r="AI22" s="4"/>
      <c r="AJ22" s="4"/>
      <c r="AK22" s="17"/>
      <c r="AL22" s="10" t="s">
        <v>6</v>
      </c>
      <c r="AM22" s="18"/>
      <c r="AN22" s="19"/>
      <c r="AO22" s="4"/>
      <c r="AP22" s="4"/>
      <c r="AQ22" s="4"/>
      <c r="AR22" s="4"/>
      <c r="AS22" s="4"/>
    </row>
    <row r="23" spans="1:45" ht="15" customHeight="1" thickBot="1" x14ac:dyDescent="0.3">
      <c r="A23" s="29"/>
      <c r="B23" s="1">
        <v>320</v>
      </c>
      <c r="D23" t="s">
        <v>22</v>
      </c>
      <c r="P23" s="22"/>
      <c r="Q23" s="23"/>
      <c r="R23" s="23"/>
      <c r="S23" s="24"/>
      <c r="T23" s="4"/>
      <c r="U23" s="4"/>
      <c r="V23" s="4"/>
      <c r="W23" s="4"/>
      <c r="X23" s="4"/>
      <c r="Y23" s="4"/>
      <c r="Z23" s="4"/>
      <c r="AA23" s="4"/>
      <c r="AF23" s="4"/>
      <c r="AG23" s="4"/>
      <c r="AH23" s="4"/>
      <c r="AI23" s="4"/>
      <c r="AJ23" s="4"/>
      <c r="AK23" s="20"/>
      <c r="AL23" s="4"/>
      <c r="AM23" s="4"/>
      <c r="AN23" s="21"/>
      <c r="AO23" s="4"/>
      <c r="AP23" s="4"/>
      <c r="AQ23" s="4"/>
      <c r="AR23" s="4"/>
      <c r="AS23" s="4"/>
    </row>
    <row r="24" spans="1:45" ht="15" customHeight="1" thickBot="1" x14ac:dyDescent="0.3">
      <c r="A24" s="29"/>
      <c r="B24" s="1">
        <v>310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F24" s="4"/>
      <c r="AG24" s="4"/>
      <c r="AH24" s="4"/>
      <c r="AI24" s="4"/>
      <c r="AJ24" s="4"/>
      <c r="AK24" s="20"/>
      <c r="AL24" s="4"/>
      <c r="AM24" s="4"/>
      <c r="AN24" s="21"/>
      <c r="AO24" s="4"/>
      <c r="AP24" s="4"/>
      <c r="AQ24" s="4"/>
      <c r="AR24" s="4"/>
      <c r="AS24" s="4"/>
    </row>
    <row r="25" spans="1:45" ht="15" customHeight="1" thickBot="1" x14ac:dyDescent="0.3">
      <c r="A25" s="29"/>
      <c r="B25" s="1">
        <v>300</v>
      </c>
      <c r="M25" s="4"/>
      <c r="N25" s="4"/>
      <c r="O25" s="4"/>
      <c r="P25" s="4"/>
      <c r="Q25" s="4"/>
      <c r="R25" s="4"/>
      <c r="S25" s="4"/>
      <c r="T25" s="4"/>
      <c r="V25" s="17"/>
      <c r="W25" s="10" t="s">
        <v>4</v>
      </c>
      <c r="X25" s="18"/>
      <c r="Y25" s="19"/>
      <c r="Z25" s="4"/>
      <c r="AA25" s="4"/>
      <c r="AF25" s="4"/>
      <c r="AG25" s="4"/>
      <c r="AH25" s="4"/>
      <c r="AI25" s="4"/>
      <c r="AJ25" s="4"/>
      <c r="AK25" s="20"/>
      <c r="AL25" s="4"/>
      <c r="AM25" s="4"/>
      <c r="AN25" s="21"/>
      <c r="AO25" s="4"/>
      <c r="AP25" s="4"/>
      <c r="AQ25" s="4"/>
      <c r="AR25" s="4"/>
      <c r="AS25" s="4"/>
    </row>
    <row r="26" spans="1:45" ht="15" customHeight="1" x14ac:dyDescent="0.25">
      <c r="A26" s="29"/>
      <c r="B26" s="1">
        <v>290</v>
      </c>
      <c r="M26" s="4"/>
      <c r="N26" s="4"/>
      <c r="O26" s="4"/>
      <c r="P26" s="4"/>
      <c r="Q26" s="4"/>
      <c r="R26" s="3"/>
      <c r="S26" s="3"/>
      <c r="T26" s="3"/>
      <c r="V26" s="25"/>
      <c r="W26" s="3"/>
      <c r="X26" s="3"/>
      <c r="Y26" s="26"/>
      <c r="Z26" s="3"/>
      <c r="AA26" s="4"/>
      <c r="AB26" s="17"/>
      <c r="AC26" s="18"/>
      <c r="AD26" s="18"/>
      <c r="AE26" s="10" t="s">
        <v>5</v>
      </c>
      <c r="AF26" s="18"/>
      <c r="AG26" s="18"/>
      <c r="AH26" s="18"/>
      <c r="AI26" s="19"/>
      <c r="AJ26" s="4"/>
      <c r="AK26" s="20"/>
      <c r="AL26" s="4"/>
      <c r="AM26" s="4"/>
      <c r="AN26" s="21"/>
      <c r="AO26" s="4"/>
      <c r="AP26" s="4"/>
      <c r="AQ26" s="4"/>
      <c r="AR26" s="4"/>
      <c r="AS26" s="4"/>
    </row>
    <row r="27" spans="1:45" ht="15" customHeight="1" x14ac:dyDescent="0.25">
      <c r="A27" s="29"/>
      <c r="B27" s="1">
        <v>280</v>
      </c>
      <c r="M27" s="4"/>
      <c r="N27" s="4"/>
      <c r="O27" s="4"/>
      <c r="P27" s="4"/>
      <c r="Q27" s="4"/>
      <c r="R27" s="3"/>
      <c r="S27" s="3"/>
      <c r="T27" s="3"/>
      <c r="V27" s="25"/>
      <c r="W27" s="3"/>
      <c r="X27" s="3"/>
      <c r="Y27" s="26"/>
      <c r="Z27" s="3"/>
      <c r="AA27" s="4"/>
      <c r="AB27" s="20"/>
      <c r="AC27" s="4"/>
      <c r="AD27" s="4"/>
      <c r="AE27" s="4"/>
      <c r="AF27" s="4"/>
      <c r="AG27" s="4"/>
      <c r="AH27" s="4"/>
      <c r="AI27" s="21"/>
      <c r="AJ27" s="4"/>
      <c r="AK27" s="20"/>
      <c r="AL27" s="4"/>
      <c r="AM27" s="4"/>
      <c r="AN27" s="21"/>
      <c r="AO27" s="4"/>
      <c r="AP27" s="4"/>
      <c r="AQ27" s="4"/>
      <c r="AR27" s="4"/>
      <c r="AS27" s="4"/>
    </row>
    <row r="28" spans="1:45" ht="15" customHeight="1" x14ac:dyDescent="0.25">
      <c r="A28" s="29"/>
      <c r="B28" s="1">
        <v>270</v>
      </c>
      <c r="M28" s="4"/>
      <c r="N28" s="4"/>
      <c r="O28" s="4"/>
      <c r="P28" s="4"/>
      <c r="Q28" s="4"/>
      <c r="R28" s="3"/>
      <c r="S28" s="3"/>
      <c r="T28" s="3"/>
      <c r="V28" s="25"/>
      <c r="W28" s="3"/>
      <c r="X28" s="3"/>
      <c r="Y28" s="26"/>
      <c r="Z28" s="3"/>
      <c r="AA28" s="4"/>
      <c r="AB28" s="20"/>
      <c r="AC28" s="4"/>
      <c r="AD28" s="4"/>
      <c r="AE28" s="4"/>
      <c r="AF28" s="4"/>
      <c r="AG28" s="4"/>
      <c r="AH28" s="4"/>
      <c r="AI28" s="21"/>
      <c r="AJ28" s="4"/>
      <c r="AK28" s="20"/>
      <c r="AL28" s="4"/>
      <c r="AM28" s="4"/>
      <c r="AN28" s="21"/>
      <c r="AO28" s="4"/>
      <c r="AP28" s="4"/>
      <c r="AQ28" s="4"/>
      <c r="AR28" s="4"/>
      <c r="AS28" s="4"/>
    </row>
    <row r="29" spans="1:45" ht="15" customHeight="1" x14ac:dyDescent="0.25">
      <c r="A29" s="29"/>
      <c r="B29" s="1">
        <v>260</v>
      </c>
      <c r="M29" s="4"/>
      <c r="N29" s="4"/>
      <c r="O29" s="4"/>
      <c r="P29" s="4"/>
      <c r="Q29" s="4"/>
      <c r="R29" s="3"/>
      <c r="S29" s="3"/>
      <c r="T29" s="3"/>
      <c r="V29" s="25"/>
      <c r="W29" s="3"/>
      <c r="X29" s="3"/>
      <c r="Y29" s="26"/>
      <c r="Z29" s="3"/>
      <c r="AA29" s="4"/>
      <c r="AB29" s="20"/>
      <c r="AC29" s="4"/>
      <c r="AD29" s="4"/>
      <c r="AE29" s="3"/>
      <c r="AF29" s="3"/>
      <c r="AG29" s="4"/>
      <c r="AH29" s="4"/>
      <c r="AI29" s="21"/>
      <c r="AJ29" s="4"/>
      <c r="AK29" s="20"/>
      <c r="AL29" s="4"/>
      <c r="AM29" s="4"/>
      <c r="AN29" s="21"/>
      <c r="AO29" s="4"/>
      <c r="AP29" s="4"/>
      <c r="AQ29" s="4"/>
      <c r="AR29" s="4"/>
      <c r="AS29" s="4"/>
    </row>
    <row r="30" spans="1:45" ht="15" customHeight="1" x14ac:dyDescent="0.25">
      <c r="A30" s="29"/>
      <c r="B30" s="1">
        <v>250</v>
      </c>
      <c r="M30" s="4"/>
      <c r="N30" s="4"/>
      <c r="O30" s="4"/>
      <c r="P30" s="4"/>
      <c r="Q30" s="4"/>
      <c r="R30" s="3"/>
      <c r="S30" s="3"/>
      <c r="T30" s="3"/>
      <c r="V30" s="25"/>
      <c r="W30" s="3"/>
      <c r="X30" s="3"/>
      <c r="Y30" s="26"/>
      <c r="Z30" s="3"/>
      <c r="AA30" s="4"/>
      <c r="AB30" s="20"/>
      <c r="AC30" s="4"/>
      <c r="AD30" s="4"/>
      <c r="AE30" s="3"/>
      <c r="AF30" s="3"/>
      <c r="AG30" s="4"/>
      <c r="AH30" s="4"/>
      <c r="AI30" s="21"/>
      <c r="AJ30" s="4"/>
      <c r="AK30" s="20"/>
      <c r="AL30" s="4"/>
      <c r="AM30" s="4"/>
      <c r="AN30" s="21"/>
      <c r="AO30" s="4"/>
      <c r="AP30" s="4"/>
      <c r="AQ30" s="4"/>
      <c r="AR30" s="4"/>
      <c r="AS30" s="4"/>
    </row>
    <row r="31" spans="1:45" ht="15" customHeight="1" x14ac:dyDescent="0.25">
      <c r="A31" s="29"/>
      <c r="B31" s="1">
        <v>240</v>
      </c>
      <c r="M31" s="4"/>
      <c r="N31" s="4"/>
      <c r="O31" s="4"/>
      <c r="P31" s="4"/>
      <c r="Q31" s="4"/>
      <c r="R31" s="3"/>
      <c r="S31" s="3"/>
      <c r="T31" s="3"/>
      <c r="V31" s="25"/>
      <c r="W31" s="3"/>
      <c r="X31" s="3"/>
      <c r="Y31" s="26"/>
      <c r="Z31" s="4"/>
      <c r="AA31" s="4"/>
      <c r="AB31" s="20"/>
      <c r="AC31" s="4"/>
      <c r="AD31" s="4"/>
      <c r="AE31" s="4"/>
      <c r="AF31" s="4"/>
      <c r="AG31" s="4"/>
      <c r="AH31" s="4"/>
      <c r="AI31" s="21"/>
      <c r="AJ31" s="4"/>
      <c r="AK31" s="20"/>
      <c r="AL31" s="4"/>
      <c r="AM31" s="4"/>
      <c r="AN31" s="21"/>
      <c r="AO31" s="4"/>
      <c r="AP31" s="4"/>
      <c r="AQ31" s="4"/>
      <c r="AR31" s="4"/>
      <c r="AS31" s="4"/>
    </row>
    <row r="32" spans="1:45" ht="15" customHeight="1" thickBot="1" x14ac:dyDescent="0.3">
      <c r="A32" s="29"/>
      <c r="B32" s="1">
        <v>230</v>
      </c>
      <c r="M32" s="4"/>
      <c r="N32" s="4"/>
      <c r="O32" s="4"/>
      <c r="P32" s="4"/>
      <c r="Q32" s="4"/>
      <c r="R32" s="4"/>
      <c r="S32" s="4"/>
      <c r="T32" s="4"/>
      <c r="V32" s="22"/>
      <c r="W32" s="23"/>
      <c r="X32" s="23"/>
      <c r="Y32" s="24"/>
      <c r="Z32" s="4"/>
      <c r="AA32" s="4"/>
      <c r="AB32" s="20"/>
      <c r="AC32" s="4"/>
      <c r="AD32" s="4"/>
      <c r="AE32" s="4"/>
      <c r="AF32" s="4"/>
      <c r="AG32" s="4"/>
      <c r="AH32" s="4"/>
      <c r="AI32" s="21"/>
      <c r="AJ32" s="4"/>
      <c r="AK32" s="20"/>
      <c r="AL32" s="4"/>
      <c r="AM32" s="4"/>
      <c r="AN32" s="21"/>
      <c r="AO32" s="4"/>
      <c r="AP32" s="4"/>
      <c r="AQ32" s="4"/>
      <c r="AR32" s="4"/>
      <c r="AS32" s="4"/>
    </row>
    <row r="33" spans="1:45" ht="15" customHeight="1" thickBot="1" x14ac:dyDescent="0.3">
      <c r="A33" s="29"/>
      <c r="B33" s="1">
        <v>220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0"/>
      <c r="AC33" s="4"/>
      <c r="AD33" s="4"/>
      <c r="AE33" s="4"/>
      <c r="AF33" s="4"/>
      <c r="AG33" s="4"/>
      <c r="AH33" s="4"/>
      <c r="AI33" s="21"/>
      <c r="AJ33" s="4"/>
      <c r="AK33" s="22"/>
      <c r="AL33" s="23"/>
      <c r="AM33" s="23"/>
      <c r="AN33" s="24"/>
      <c r="AO33" s="4"/>
      <c r="AP33" s="4"/>
      <c r="AQ33" s="4"/>
      <c r="AR33" s="4"/>
      <c r="AS33" s="4"/>
    </row>
    <row r="34" spans="1:45" ht="15" customHeight="1" thickBot="1" x14ac:dyDescent="0.3">
      <c r="A34" s="29"/>
      <c r="B34" s="1">
        <v>210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2"/>
      <c r="AC34" s="23"/>
      <c r="AD34" s="23"/>
      <c r="AE34" s="23"/>
      <c r="AF34" s="23"/>
      <c r="AG34" s="23"/>
      <c r="AH34" s="23"/>
      <c r="AI34" s="2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5" customHeight="1" x14ac:dyDescent="0.25">
      <c r="A35" s="29"/>
      <c r="B35" s="1">
        <v>200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F35" s="4"/>
      <c r="AG35" s="4"/>
    </row>
  </sheetData>
  <mergeCells count="10">
    <mergeCell ref="AM7:AY7"/>
    <mergeCell ref="A11:A35"/>
    <mergeCell ref="AF9:AH9"/>
    <mergeCell ref="V7:Y7"/>
    <mergeCell ref="AF7:AL7"/>
    <mergeCell ref="P7:Q7"/>
    <mergeCell ref="K7:L7"/>
    <mergeCell ref="F7:J7"/>
    <mergeCell ref="C7:E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4"/>
  <sheetViews>
    <sheetView workbookViewId="0">
      <selection activeCell="O20" sqref="O20"/>
    </sheetView>
  </sheetViews>
  <sheetFormatPr defaultRowHeight="15" x14ac:dyDescent="0.25"/>
  <cols>
    <col min="3" max="3" width="14.5703125" customWidth="1"/>
  </cols>
  <sheetData>
    <row r="3" spans="2:13" x14ac:dyDescent="0.25">
      <c r="B3" s="36" t="s">
        <v>13</v>
      </c>
      <c r="C3" s="36"/>
      <c r="D3" s="6" t="s">
        <v>5</v>
      </c>
      <c r="E3" s="6" t="s">
        <v>9</v>
      </c>
      <c r="F3" s="6" t="s">
        <v>10</v>
      </c>
      <c r="G3" s="6" t="s">
        <v>3</v>
      </c>
      <c r="H3" s="6" t="s">
        <v>2</v>
      </c>
      <c r="I3" s="6" t="s">
        <v>7</v>
      </c>
      <c r="J3" s="6" t="s">
        <v>1</v>
      </c>
      <c r="K3" s="6" t="s">
        <v>8</v>
      </c>
    </row>
    <row r="4" spans="2:13" ht="15" customHeight="1" x14ac:dyDescent="0.25">
      <c r="B4" s="29" t="s">
        <v>11</v>
      </c>
      <c r="C4" t="s">
        <v>5</v>
      </c>
      <c r="D4" s="5"/>
      <c r="E4">
        <v>175</v>
      </c>
      <c r="F4">
        <v>337</v>
      </c>
      <c r="G4">
        <v>190</v>
      </c>
      <c r="H4">
        <v>158</v>
      </c>
      <c r="I4">
        <v>20</v>
      </c>
      <c r="J4">
        <v>15</v>
      </c>
    </row>
    <row r="5" spans="2:13" x14ac:dyDescent="0.25">
      <c r="B5" s="29"/>
      <c r="C5" t="s">
        <v>9</v>
      </c>
      <c r="D5">
        <v>625</v>
      </c>
      <c r="E5" s="5"/>
      <c r="G5">
        <v>92</v>
      </c>
    </row>
    <row r="6" spans="2:13" x14ac:dyDescent="0.25">
      <c r="B6" s="29"/>
      <c r="C6" t="s">
        <v>10</v>
      </c>
      <c r="D6">
        <v>1128</v>
      </c>
      <c r="F6" s="5"/>
      <c r="I6">
        <v>109</v>
      </c>
      <c r="K6">
        <v>144</v>
      </c>
    </row>
    <row r="7" spans="2:13" x14ac:dyDescent="0.25">
      <c r="B7" s="29"/>
      <c r="C7" t="s">
        <v>3</v>
      </c>
      <c r="D7">
        <v>752</v>
      </c>
      <c r="E7">
        <v>327</v>
      </c>
      <c r="G7" s="5"/>
      <c r="J7">
        <v>0</v>
      </c>
    </row>
    <row r="8" spans="2:13" x14ac:dyDescent="0.25">
      <c r="B8" s="29"/>
      <c r="C8" t="s">
        <v>2</v>
      </c>
      <c r="D8">
        <v>559</v>
      </c>
      <c r="H8" s="5"/>
      <c r="J8">
        <v>193</v>
      </c>
    </row>
    <row r="9" spans="2:13" x14ac:dyDescent="0.25">
      <c r="B9" s="29"/>
      <c r="C9" t="s">
        <v>7</v>
      </c>
      <c r="D9">
        <v>0</v>
      </c>
      <c r="F9">
        <v>221</v>
      </c>
      <c r="I9" s="5"/>
    </row>
    <row r="10" spans="2:13" x14ac:dyDescent="0.25">
      <c r="B10" s="29"/>
      <c r="C10" t="s">
        <v>1</v>
      </c>
      <c r="D10">
        <v>103</v>
      </c>
      <c r="G10">
        <v>228</v>
      </c>
      <c r="H10">
        <v>34</v>
      </c>
      <c r="J10" s="5"/>
    </row>
    <row r="11" spans="2:13" x14ac:dyDescent="0.25">
      <c r="B11" s="29"/>
      <c r="C11" t="s">
        <v>8</v>
      </c>
      <c r="F11">
        <v>442</v>
      </c>
      <c r="K11" s="5"/>
    </row>
    <row r="12" spans="2:13" x14ac:dyDescent="0.25">
      <c r="C12" t="s">
        <v>14</v>
      </c>
      <c r="D12">
        <v>4629</v>
      </c>
      <c r="E12">
        <v>2231</v>
      </c>
      <c r="F12">
        <v>1775</v>
      </c>
      <c r="G12">
        <v>478</v>
      </c>
      <c r="H12">
        <v>650</v>
      </c>
      <c r="I12">
        <v>83</v>
      </c>
      <c r="J12">
        <v>148</v>
      </c>
      <c r="K12">
        <v>747</v>
      </c>
    </row>
    <row r="13" spans="2:13" x14ac:dyDescent="0.25">
      <c r="C13" t="s">
        <v>15</v>
      </c>
      <c r="D13">
        <v>0</v>
      </c>
      <c r="E13">
        <v>0</v>
      </c>
      <c r="F13">
        <v>122</v>
      </c>
      <c r="G13">
        <v>176</v>
      </c>
      <c r="H13">
        <v>87</v>
      </c>
      <c r="I13">
        <v>12</v>
      </c>
      <c r="J13">
        <v>31</v>
      </c>
      <c r="K13">
        <v>841</v>
      </c>
      <c r="M13" t="s">
        <v>20</v>
      </c>
    </row>
    <row r="14" spans="2:13" x14ac:dyDescent="0.25">
      <c r="C14" t="s">
        <v>16</v>
      </c>
      <c r="D14">
        <v>7797</v>
      </c>
      <c r="E14">
        <v>2732</v>
      </c>
      <c r="F14">
        <v>2896</v>
      </c>
      <c r="G14">
        <v>1164</v>
      </c>
      <c r="H14">
        <v>929</v>
      </c>
      <c r="I14">
        <v>224</v>
      </c>
      <c r="J14">
        <v>388</v>
      </c>
      <c r="K14">
        <v>1732</v>
      </c>
    </row>
    <row r="15" spans="2:13" x14ac:dyDescent="0.25">
      <c r="D15">
        <f>SUM(D4:D13)</f>
        <v>7796</v>
      </c>
      <c r="E15">
        <f t="shared" ref="E15:K15" si="0">SUM(E4:E13)</f>
        <v>2733</v>
      </c>
      <c r="F15">
        <f>SUM(F4:F13)</f>
        <v>2897</v>
      </c>
      <c r="G15">
        <f t="shared" si="0"/>
        <v>1164</v>
      </c>
      <c r="H15">
        <f t="shared" si="0"/>
        <v>929</v>
      </c>
      <c r="I15">
        <f t="shared" si="0"/>
        <v>224</v>
      </c>
      <c r="J15">
        <f t="shared" si="0"/>
        <v>387</v>
      </c>
      <c r="K15">
        <f t="shared" si="0"/>
        <v>1732</v>
      </c>
    </row>
    <row r="18" spans="2:13" x14ac:dyDescent="0.25">
      <c r="B18" s="36" t="s">
        <v>12</v>
      </c>
      <c r="C18" s="36"/>
      <c r="D18" s="6" t="s">
        <v>5</v>
      </c>
      <c r="E18" s="6" t="s">
        <v>9</v>
      </c>
      <c r="F18" s="6" t="s">
        <v>10</v>
      </c>
      <c r="G18" s="6" t="s">
        <v>3</v>
      </c>
      <c r="H18" s="6" t="s">
        <v>2</v>
      </c>
      <c r="I18" s="6" t="s">
        <v>7</v>
      </c>
      <c r="J18" s="6" t="s">
        <v>1</v>
      </c>
      <c r="K18" s="6" t="s">
        <v>8</v>
      </c>
    </row>
    <row r="19" spans="2:13" x14ac:dyDescent="0.25">
      <c r="B19" s="29" t="s">
        <v>11</v>
      </c>
      <c r="C19" t="s">
        <v>5</v>
      </c>
      <c r="D19" s="5"/>
      <c r="E19">
        <v>625</v>
      </c>
      <c r="F19">
        <v>1128</v>
      </c>
      <c r="G19">
        <v>752</v>
      </c>
      <c r="H19">
        <v>559</v>
      </c>
      <c r="I19">
        <v>0</v>
      </c>
      <c r="J19">
        <v>103</v>
      </c>
    </row>
    <row r="20" spans="2:13" x14ac:dyDescent="0.25">
      <c r="B20" s="29"/>
      <c r="C20" t="s">
        <v>9</v>
      </c>
      <c r="D20">
        <v>175</v>
      </c>
      <c r="E20" s="5"/>
      <c r="G20">
        <v>327</v>
      </c>
    </row>
    <row r="21" spans="2:13" x14ac:dyDescent="0.25">
      <c r="B21" s="29"/>
      <c r="C21" t="s">
        <v>10</v>
      </c>
      <c r="D21">
        <v>337</v>
      </c>
      <c r="F21" s="5"/>
      <c r="I21">
        <v>221</v>
      </c>
      <c r="K21">
        <v>442</v>
      </c>
    </row>
    <row r="22" spans="2:13" x14ac:dyDescent="0.25">
      <c r="B22" s="29"/>
      <c r="C22" t="s">
        <v>3</v>
      </c>
      <c r="D22">
        <v>190</v>
      </c>
      <c r="E22">
        <v>92</v>
      </c>
      <c r="G22" s="5"/>
      <c r="J22">
        <v>228</v>
      </c>
    </row>
    <row r="23" spans="2:13" x14ac:dyDescent="0.25">
      <c r="B23" s="29"/>
      <c r="C23" t="s">
        <v>2</v>
      </c>
      <c r="D23">
        <v>158</v>
      </c>
      <c r="H23" s="5"/>
      <c r="J23">
        <v>34</v>
      </c>
    </row>
    <row r="24" spans="2:13" x14ac:dyDescent="0.25">
      <c r="B24" s="29"/>
      <c r="C24" t="s">
        <v>7</v>
      </c>
      <c r="D24">
        <v>20</v>
      </c>
      <c r="F24">
        <v>109</v>
      </c>
      <c r="I24" s="5"/>
    </row>
    <row r="25" spans="2:13" x14ac:dyDescent="0.25">
      <c r="B25" s="29"/>
      <c r="C25" t="s">
        <v>1</v>
      </c>
      <c r="D25">
        <v>15</v>
      </c>
      <c r="G25">
        <v>0</v>
      </c>
      <c r="H25">
        <v>193</v>
      </c>
      <c r="J25" s="5"/>
    </row>
    <row r="26" spans="2:13" x14ac:dyDescent="0.25">
      <c r="B26" s="29"/>
      <c r="C26" t="s">
        <v>8</v>
      </c>
      <c r="F26">
        <v>144</v>
      </c>
      <c r="K26" s="5"/>
    </row>
    <row r="27" spans="2:13" x14ac:dyDescent="0.25">
      <c r="C27" t="s">
        <v>17</v>
      </c>
      <c r="D27">
        <v>359</v>
      </c>
      <c r="E27">
        <v>0</v>
      </c>
      <c r="F27">
        <v>389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2:13" x14ac:dyDescent="0.25">
      <c r="C28" t="s">
        <v>15</v>
      </c>
      <c r="D28">
        <v>6544</v>
      </c>
      <c r="E28">
        <v>2015</v>
      </c>
      <c r="F28">
        <v>1125</v>
      </c>
      <c r="G28">
        <v>84</v>
      </c>
      <c r="H28">
        <v>176</v>
      </c>
      <c r="I28">
        <v>3</v>
      </c>
      <c r="J28">
        <v>23</v>
      </c>
      <c r="K28">
        <v>0</v>
      </c>
      <c r="M28" t="s">
        <v>21</v>
      </c>
    </row>
    <row r="29" spans="2:13" x14ac:dyDescent="0.25">
      <c r="C29" t="s">
        <v>18</v>
      </c>
      <c r="K29">
        <v>1290</v>
      </c>
    </row>
    <row r="30" spans="2:13" x14ac:dyDescent="0.25">
      <c r="C30" t="s">
        <v>16</v>
      </c>
      <c r="D30">
        <v>7797</v>
      </c>
      <c r="E30">
        <v>2732</v>
      </c>
      <c r="F30">
        <v>2896</v>
      </c>
      <c r="G30">
        <v>1164</v>
      </c>
      <c r="H30">
        <v>929</v>
      </c>
      <c r="I30">
        <v>224</v>
      </c>
      <c r="J30">
        <v>388</v>
      </c>
      <c r="K30">
        <v>1732</v>
      </c>
    </row>
    <row r="31" spans="2:13" x14ac:dyDescent="0.25">
      <c r="D31">
        <f>SUM(D19:D29)</f>
        <v>7798</v>
      </c>
      <c r="E31">
        <f t="shared" ref="E31:K31" si="1">SUM(E19:E29)</f>
        <v>2732</v>
      </c>
      <c r="F31">
        <f t="shared" si="1"/>
        <v>2895</v>
      </c>
      <c r="G31">
        <f t="shared" si="1"/>
        <v>1163</v>
      </c>
      <c r="H31">
        <f t="shared" si="1"/>
        <v>928</v>
      </c>
      <c r="I31">
        <f t="shared" si="1"/>
        <v>224</v>
      </c>
      <c r="J31">
        <f t="shared" si="1"/>
        <v>388</v>
      </c>
      <c r="K31">
        <f t="shared" si="1"/>
        <v>1732</v>
      </c>
    </row>
    <row r="34" spans="2:13" x14ac:dyDescent="0.25">
      <c r="B34" s="36" t="s">
        <v>13</v>
      </c>
      <c r="C34" s="36"/>
      <c r="D34" s="6" t="s">
        <v>5</v>
      </c>
      <c r="E34" s="6" t="s">
        <v>9</v>
      </c>
      <c r="F34" s="6" t="s">
        <v>10</v>
      </c>
      <c r="G34" s="6" t="s">
        <v>3</v>
      </c>
      <c r="H34" s="6" t="s">
        <v>2</v>
      </c>
      <c r="I34" s="6" t="s">
        <v>7</v>
      </c>
      <c r="J34" s="6" t="s">
        <v>1</v>
      </c>
      <c r="K34" s="6" t="s">
        <v>8</v>
      </c>
    </row>
    <row r="35" spans="2:13" x14ac:dyDescent="0.25">
      <c r="B35" s="29" t="s">
        <v>19</v>
      </c>
      <c r="C35" t="s">
        <v>5</v>
      </c>
      <c r="D35" s="5">
        <f>D4-D19</f>
        <v>0</v>
      </c>
      <c r="E35" s="5">
        <f t="shared" ref="E35:K35" si="2">E4-E19</f>
        <v>-450</v>
      </c>
      <c r="F35" s="5">
        <f t="shared" si="2"/>
        <v>-791</v>
      </c>
      <c r="G35" s="5">
        <f t="shared" si="2"/>
        <v>-562</v>
      </c>
      <c r="H35" s="5">
        <f t="shared" si="2"/>
        <v>-401</v>
      </c>
      <c r="I35" s="5">
        <f t="shared" si="2"/>
        <v>20</v>
      </c>
      <c r="J35" s="5">
        <f t="shared" si="2"/>
        <v>-88</v>
      </c>
      <c r="K35" s="5">
        <f t="shared" si="2"/>
        <v>0</v>
      </c>
      <c r="M35" s="5">
        <f>E35+F35+G35+H35+I35+J35</f>
        <v>-2272</v>
      </c>
    </row>
    <row r="36" spans="2:13" x14ac:dyDescent="0.25">
      <c r="B36" s="29"/>
      <c r="C36" t="s">
        <v>9</v>
      </c>
      <c r="D36" s="5">
        <f t="shared" ref="D36:K36" si="3">D5-D20</f>
        <v>450</v>
      </c>
      <c r="E36" s="5">
        <f t="shared" si="3"/>
        <v>0</v>
      </c>
      <c r="F36" s="5">
        <f t="shared" si="3"/>
        <v>0</v>
      </c>
      <c r="G36" s="5">
        <f t="shared" si="3"/>
        <v>-235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</row>
    <row r="37" spans="2:13" x14ac:dyDescent="0.25">
      <c r="B37" s="29"/>
      <c r="C37" t="s">
        <v>10</v>
      </c>
      <c r="D37" s="5">
        <f t="shared" ref="D37:K37" si="4">D6-D21</f>
        <v>791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-112</v>
      </c>
      <c r="J37" s="5">
        <f t="shared" si="4"/>
        <v>0</v>
      </c>
      <c r="K37" s="5">
        <f t="shared" si="4"/>
        <v>-298</v>
      </c>
    </row>
    <row r="38" spans="2:13" x14ac:dyDescent="0.25">
      <c r="B38" s="29"/>
      <c r="C38" t="s">
        <v>3</v>
      </c>
      <c r="D38" s="5">
        <f t="shared" ref="D38:K38" si="5">D7-D22</f>
        <v>562</v>
      </c>
      <c r="E38" s="5">
        <f t="shared" si="5"/>
        <v>235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-228</v>
      </c>
      <c r="K38" s="5">
        <f t="shared" si="5"/>
        <v>0</v>
      </c>
    </row>
    <row r="39" spans="2:13" x14ac:dyDescent="0.25">
      <c r="B39" s="29"/>
      <c r="C39" t="s">
        <v>2</v>
      </c>
      <c r="D39" s="5">
        <f t="shared" ref="D39:K39" si="6">D8-D23</f>
        <v>401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159</v>
      </c>
      <c r="K39" s="5">
        <f t="shared" si="6"/>
        <v>0</v>
      </c>
    </row>
    <row r="40" spans="2:13" x14ac:dyDescent="0.25">
      <c r="B40" s="29"/>
      <c r="C40" t="s">
        <v>7</v>
      </c>
      <c r="D40" s="5">
        <f t="shared" ref="D40:K40" si="7">D9-D24</f>
        <v>-20</v>
      </c>
      <c r="E40" s="5">
        <f t="shared" si="7"/>
        <v>0</v>
      </c>
      <c r="F40" s="5">
        <f t="shared" si="7"/>
        <v>112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</row>
    <row r="41" spans="2:13" x14ac:dyDescent="0.25">
      <c r="B41" s="29"/>
      <c r="C41" t="s">
        <v>1</v>
      </c>
      <c r="D41" s="5">
        <f t="shared" ref="D41:K41" si="8">D10-D25</f>
        <v>88</v>
      </c>
      <c r="E41" s="5">
        <f t="shared" si="8"/>
        <v>0</v>
      </c>
      <c r="F41" s="5">
        <f t="shared" si="8"/>
        <v>0</v>
      </c>
      <c r="G41" s="5">
        <f t="shared" si="8"/>
        <v>228</v>
      </c>
      <c r="H41" s="5">
        <f t="shared" si="8"/>
        <v>-159</v>
      </c>
      <c r="I41" s="5">
        <f t="shared" si="8"/>
        <v>0</v>
      </c>
      <c r="J41" s="5">
        <f t="shared" si="8"/>
        <v>0</v>
      </c>
      <c r="K41" s="5">
        <f t="shared" si="8"/>
        <v>0</v>
      </c>
    </row>
    <row r="42" spans="2:13" x14ac:dyDescent="0.25">
      <c r="B42" s="29"/>
      <c r="C42" t="s">
        <v>8</v>
      </c>
      <c r="D42" s="5">
        <f t="shared" ref="D42:K42" si="9">D11-D26</f>
        <v>0</v>
      </c>
      <c r="E42" s="5">
        <f t="shared" si="9"/>
        <v>0</v>
      </c>
      <c r="F42" s="5">
        <f t="shared" si="9"/>
        <v>298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0</v>
      </c>
      <c r="K42" s="5">
        <f t="shared" si="9"/>
        <v>0</v>
      </c>
    </row>
    <row r="43" spans="2:13" x14ac:dyDescent="0.25">
      <c r="D43" s="5">
        <f>SUM(D35:D42)</f>
        <v>2272</v>
      </c>
      <c r="E43" s="5">
        <f t="shared" ref="E43:K43" si="10">SUM(E35:E42)</f>
        <v>-215</v>
      </c>
      <c r="F43" s="5">
        <f t="shared" si="10"/>
        <v>-381</v>
      </c>
      <c r="G43" s="5">
        <f t="shared" si="10"/>
        <v>-569</v>
      </c>
      <c r="H43" s="5">
        <f t="shared" si="10"/>
        <v>-560</v>
      </c>
      <c r="I43" s="5">
        <f t="shared" si="10"/>
        <v>-92</v>
      </c>
      <c r="J43" s="5">
        <f t="shared" si="10"/>
        <v>-157</v>
      </c>
      <c r="K43" s="5">
        <f t="shared" si="10"/>
        <v>-298</v>
      </c>
    </row>
    <row r="44" spans="2:13" x14ac:dyDescent="0.25">
      <c r="D44" s="5">
        <f>D28-D12+D27</f>
        <v>2274</v>
      </c>
      <c r="E44" s="5">
        <f t="shared" ref="E44:K44" si="11">E28-E12+E27</f>
        <v>-216</v>
      </c>
      <c r="F44" s="5">
        <f t="shared" si="11"/>
        <v>-261</v>
      </c>
      <c r="G44" s="5">
        <f t="shared" si="11"/>
        <v>-394</v>
      </c>
      <c r="H44" s="5">
        <f t="shared" si="11"/>
        <v>-474</v>
      </c>
      <c r="I44" s="5">
        <f t="shared" si="11"/>
        <v>-80</v>
      </c>
      <c r="J44" s="5">
        <f t="shared" si="11"/>
        <v>-125</v>
      </c>
      <c r="K44" s="5">
        <f t="shared" si="11"/>
        <v>-747</v>
      </c>
    </row>
  </sheetData>
  <mergeCells count="6">
    <mergeCell ref="B35:B42"/>
    <mergeCell ref="B4:B11"/>
    <mergeCell ref="B3:C3"/>
    <mergeCell ref="B18:C18"/>
    <mergeCell ref="B19:B26"/>
    <mergeCell ref="B34:C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Pictorial</vt:lpstr>
      <vt:lpstr>Inflows_outflows</vt:lpstr>
      <vt:lpstr>Sheet3</vt:lpstr>
    </vt:vector>
  </TitlesOfParts>
  <Company>Bay of Plenty Regional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MacCormick</dc:creator>
  <cp:lastModifiedBy>Ruth Keber</cp:lastModifiedBy>
  <cp:lastPrinted>2017-10-12T22:22:15Z</cp:lastPrinted>
  <dcterms:created xsi:type="dcterms:W3CDTF">2017-09-08T01:05:57Z</dcterms:created>
  <dcterms:modified xsi:type="dcterms:W3CDTF">2018-02-14T22:58:35Z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A2775132</vt:lpwstr>
  </property>
  <property fmtid="{D5CDD505-2E9C-101B-9397-08002B2CF9AE}" pid="4" name="Objective-Title">
    <vt:lpwstr>Item 10 - Lake Tarawera Conceptual Model (Alastair McCormick, 2017)</vt:lpwstr>
  </property>
  <property fmtid="{D5CDD505-2E9C-101B-9397-08002B2CF9AE}" pid="5" name="Objective-Comment">
    <vt:lpwstr/>
  </property>
  <property fmtid="{D5CDD505-2E9C-101B-9397-08002B2CF9AE}" pid="6" name="Objective-CreationStamp">
    <vt:filetime>2017-12-19T02:37:47Z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2018-01-25T22:47:18Z</vt:filetime>
  </property>
  <property fmtid="{D5CDD505-2E9C-101B-9397-08002B2CF9AE}" pid="11" name="Objective-Owner">
    <vt:lpwstr>Abby Harding</vt:lpwstr>
  </property>
  <property fmtid="{D5CDD505-2E9C-101B-9397-08002B2CF9AE}" pid="12" name="Objective-Path">
    <vt:lpwstr>EasyInfo Global Folder:'Virtual Filing Cabinet':Natural Resource Management:Rotorua Te Arawa Lakes Programme:Rotorua Te Arawa Lakes Programme Activity:Rotorua Te Arawa Lakes Programme - Advisory Groups:Lakes Water Quality Technical Advisory Group TAG:. Me</vt:lpwstr>
  </property>
  <property fmtid="{D5CDD505-2E9C-101B-9397-08002B2CF9AE}" pid="13" name="Objective-Parent">
    <vt:lpwstr>Reports and presentations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4.01146</vt:lpwstr>
  </property>
  <property fmtid="{D5CDD505-2E9C-101B-9397-08002B2CF9AE}" pid="19" name="Objective-Classification">
    <vt:lpwstr>[Inherited - Corporate Access]</vt:lpwstr>
  </property>
  <property fmtid="{D5CDD505-2E9C-101B-9397-08002B2CF9AE}" pid="20" name="Objective-Caveats">
    <vt:lpwstr/>
  </property>
  <property fmtid="{D5CDD505-2E9C-101B-9397-08002B2CF9AE}" pid="21" name="Objective-Operative Date [system]">
    <vt:lpwstr/>
  </property>
  <property fmtid="{D5CDD505-2E9C-101B-9397-08002B2CF9AE}" pid="22" name="Objective-Author [system]">
    <vt:lpwstr/>
  </property>
  <property fmtid="{D5CDD505-2E9C-101B-9397-08002B2CF9AE}" pid="23" name="Objective-On Behalf Of [system]">
    <vt:lpwstr/>
  </property>
  <property fmtid="{D5CDD505-2E9C-101B-9397-08002B2CF9AE}" pid="24" name="Objective-Accela Key [system]">
    <vt:lpwstr/>
  </property>
  <property fmtid="{D5CDD505-2E9C-101B-9397-08002B2CF9AE}" pid="25" name="Objective-Connect Creator [system]">
    <vt:lpwstr/>
  </property>
</Properties>
</file>